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19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L15" i="2" s="1"/>
  <c r="E45" i="2"/>
  <c r="F15" i="2"/>
  <c r="F46" i="2" s="1"/>
  <c r="D8" i="5" s="1"/>
  <c r="F45" i="2"/>
  <c r="G15" i="2"/>
  <c r="G45" i="2"/>
  <c r="G46" i="2" s="1"/>
  <c r="H15" i="2"/>
  <c r="H45" i="2"/>
  <c r="H46" i="2"/>
  <c r="D9" i="5" s="1"/>
  <c r="I15" i="2"/>
  <c r="I46" i="2" s="1"/>
  <c r="I45" i="2"/>
  <c r="J15" i="2"/>
  <c r="D4" i="5" s="1"/>
  <c r="J45" i="2"/>
  <c r="K15" i="2"/>
  <c r="K45" i="2"/>
  <c r="K46" i="2" s="1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E46" i="2" l="1"/>
  <c r="J46" i="2"/>
  <c r="D3" i="5" s="1"/>
  <c r="L46" i="2" l="1"/>
  <c r="D10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<sst xmlns="http://schemas.openxmlformats.org/spreadsheetml/2006/main" count="280" uniqueCount="211">
  <si>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</si>
  <si>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</si>
  <si>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</si>
  <si>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</si>
  <si>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</si>
  <si>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</si>
  <si>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</si>
  <si>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</si>
  <si>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</si>
  <si>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</si>
  <si>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</si>
  <si>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</si>
  <si>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Новосанжарський районний суд Полтавської області</t>
  </si>
  <si>
    <t>39300,смт. Нові Санжари,вул. Незалежності 32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</si>
  <si>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</si>
  <si>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</si>
  <si>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</si>
  <si>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</si>
  <si>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</si>
  <si>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</si>
  <si>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</si>
  <si>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</si>
  <si>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</si>
  <si>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</si>
  <si>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</si>
  <si>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</si>
  <si>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</si>
  <si>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</si>
  <si>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</si>
  <si>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</si>
  <si>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</si>
  <si>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</si>
  <si>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</si>
  <si>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</si>
  <si>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</si>
  <si>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</si>
  <si>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</si>
  <si>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</si>
  <si>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</si>
  <si>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</si>
  <si>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</si>
  <si>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</si>
  <si>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</si>
  <si>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</si>
  <si>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</si>
  <si>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</si>
  <si>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</si>
  <si>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</si>
  <si>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</si>
  <si>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</si>
  <si>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</si>
  <si>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</si>
  <si>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</si>
  <si>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</si>
  <si>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</si>
  <si>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</si>
  <si>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</si>
  <si>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</si>
  <si>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</si>
  <si>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</si>
  <si>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</si>
  <si>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</si>
  <si>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</si>
  <si>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</si>
  <si>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</si>
  <si>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</si>
  <si>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</si>
  <si>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</si>
  <si>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</si>
  <si>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</si>
  <si>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</si>
  <si>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</si>
  <si>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</si>
  <si>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</si>
  <si>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</si>
  <si>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</si>
  <si>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</si>
  <si>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</si>
  <si>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</si>
  <si>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</si>
  <si>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</si>
  <si>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</si>
  <si>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</si>
  <si>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</si>
  <si>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</si>
  <si>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</si>
  <si>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</si>
  <si>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</si>
  <si>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</si>
  <si>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</si>
  <si>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</si>
  <si>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</si>
  <si>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</si>
  <si>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</si>
  <si>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</si>
  <si>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</si>
  <si>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</si>
  <si>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</si>
  <si>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</si>
  <si>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</si>
  <si>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</si>
  <si>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</si>
  <si>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</si>
  <si>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</si>
  <si>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</si>
  <si>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</si>
  <si>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</si>
  <si>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</si>
  <si>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</si>
  <si>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</si>
  <si>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</si>
  <si>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</si>
  <si>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</si>
  <si>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</si>
  <si>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</si>
  <si>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</si>
  <si>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</si>
  <si>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</si>
  <si>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</si>
  <si>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</si>
  <si>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</si>
  <si>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</si>
  <si>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</si>
  <si>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</si>
  <si>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</si>
  <si>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</si>
  <si>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</si>
  <si>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</si>
  <si>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</si>
  <si>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</si>
  <si>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</si>
  <si>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</si>
  <si>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</si>
  <si>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</si>
  <si>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</si>
  <si>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</si>
  <si>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</si>
  <si>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</si>
  <si>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</si>
  <si>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</si>
  <si>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</si>
  <si>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</si>
  <si>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</si>
  <si>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</si>
  <si>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</si>
  <si>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</si>
  <si>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</si>
  <si>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</si>
  <si>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</si>
  <si>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</si>
  <si>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</si>
  <si>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</si>
  <si>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</si>
  <si>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</si>
  <si>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</si>
  <si>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</si>
  <si>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</si>
  <si>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</si>
  <si>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</si>
  <si>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</si>
  <si>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</si>
  <si>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</si>
  <si>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</si>
  <si>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</si>
  <si>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</si>
  <si>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</si>
  <si>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</si>
  <si>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</si>
  <si>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</si>
  <si>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</si>
  <si>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</si>
  <si>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</si>
  <si>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</si>
  <si>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</si>
  <si>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</si>
  <si>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</si>
  <si>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</si>
  <si>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</si>
  <si>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</si>
  <si>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</si>
  <si>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</si>
  <si>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</si>
  <si>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</si>
  <si>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</si>
  <si>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</si>
  <si>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</si>
  <si>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</si>
  <si>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</si>
  <si>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</si>
  <si>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</si>
  <si>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</si>
  <si>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</si>
  <si>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</si>
  <si>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</si>
  <si>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</si>
  <si>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</si>
  <si>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</si>
  <si>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</si>
  <si>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</si>
  <si>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</si>
  <si>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</si>
  <si>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</si>
  <si>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</si>
  <si>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</si>
  <si>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</si>
  <si>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В.М. Ільченко </t>
  </si>
  <si>
    <t>(П.І.Б.)</t>
  </si>
  <si>
    <t>Л.К. Авакян</t>
  </si>
  <si>
    <t>(05344)3-26-54</t>
  </si>
  <si>
    <t>inbox@ns.pl.court.gov.ua</t>
  </si>
  <si>
    <t>4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</si>
</sst>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40" t="s">
        <v>0</v>
      </c>
      <c r="C3" s="240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241"/>
      <c r="E4" s="3"/>
      <c r="F4" s="3"/>
      <c r="G4" s="3"/>
      <c r="H4" s="3"/>
    </row>
    <row r="5" spans="1:8" ht="18.95" customHeight="1" x14ac:dyDescent="0.3">
      <c r="B5" s="2"/>
      <c r="C5" s="2"/>
      <c r="D5" s="240"/>
      <c r="E5" s="240"/>
      <c r="F5" s="240"/>
      <c r="G5" s="240"/>
      <c r="H5" s="240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&amp;L07349B84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220</v>
      </c>
      <c r="F6" s="91">
        <v>109</v>
      </c>
      <c r="G6" s="91"/>
      <c r="H6" s="91">
        <v>108</v>
      </c>
      <c r="I6" s="91" t="s">
        <v>70</v>
      </c>
      <c r="J6" s="91">
        <v>112</v>
      </c>
      <c r="K6" s="92">
        <v>25</v>
      </c>
      <c r="L6" s="104">
        <f t="shared" ref="L6:L11" si="0">E6-F6</f>
        <v>111</v>
      </c>
    </row>
    <row r="7" spans="1:12" x14ac:dyDescent="0.2">
      <c r="A7" s="66"/>
      <c r="B7" s="72" t="s">
        <v>33</v>
      </c>
      <c r="C7" s="81"/>
      <c r="D7" s="88">
        <v>2</v>
      </c>
      <c r="E7" s="91">
        <v>347</v>
      </c>
      <c r="F7" s="91">
        <v>344</v>
      </c>
      <c r="G7" s="91">
        <v>2</v>
      </c>
      <c r="H7" s="91">
        <v>331</v>
      </c>
      <c r="I7" s="91">
        <v>304</v>
      </c>
      <c r="J7" s="91">
        <v>16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50</v>
      </c>
      <c r="F9" s="91">
        <v>42</v>
      </c>
      <c r="G9" s="91"/>
      <c r="H9" s="92">
        <v>33</v>
      </c>
      <c r="I9" s="91">
        <v>23</v>
      </c>
      <c r="J9" s="91">
        <v>17</v>
      </c>
      <c r="K9" s="92"/>
      <c r="L9" s="104">
        <f t="shared" si="0"/>
        <v>8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9</v>
      </c>
      <c r="F12" s="91">
        <v>9</v>
      </c>
      <c r="G12" s="91"/>
      <c r="H12" s="91">
        <v>9</v>
      </c>
      <c r="I12" s="91">
        <v>6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626</v>
      </c>
      <c r="F15" s="92">
        <f t="shared" si="2"/>
        <v>504</v>
      </c>
      <c r="G15" s="92">
        <f t="shared" si="2"/>
        <v>2</v>
      </c>
      <c r="H15" s="92">
        <f t="shared" si="2"/>
        <v>481</v>
      </c>
      <c r="I15" s="92">
        <f t="shared" si="2"/>
        <v>333</v>
      </c>
      <c r="J15" s="92">
        <f t="shared" si="2"/>
        <v>145</v>
      </c>
      <c r="K15" s="92">
        <f t="shared" si="2"/>
        <v>25</v>
      </c>
      <c r="L15" s="104">
        <f t="shared" si="1"/>
        <v>122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19</v>
      </c>
      <c r="F16" s="92">
        <v>15</v>
      </c>
      <c r="G16" s="92"/>
      <c r="H16" s="92">
        <v>18</v>
      </c>
      <c r="I16" s="92">
        <v>13</v>
      </c>
      <c r="J16" s="92">
        <v>1</v>
      </c>
      <c r="K16" s="92"/>
      <c r="L16" s="104">
        <f t="shared" si="1"/>
        <v>4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18</v>
      </c>
      <c r="F17" s="92">
        <v>13</v>
      </c>
      <c r="G17" s="92"/>
      <c r="H17" s="92">
        <v>11</v>
      </c>
      <c r="I17" s="92">
        <v>9</v>
      </c>
      <c r="J17" s="92">
        <v>7</v>
      </c>
      <c r="K17" s="92"/>
      <c r="L17" s="104">
        <f t="shared" si="1"/>
        <v>5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24</v>
      </c>
      <c r="F24" s="92">
        <v>16</v>
      </c>
      <c r="G24" s="92"/>
      <c r="H24" s="92">
        <v>16</v>
      </c>
      <c r="I24" s="92">
        <v>9</v>
      </c>
      <c r="J24" s="92">
        <v>8</v>
      </c>
      <c r="K24" s="92"/>
      <c r="L24" s="104">
        <f t="shared" si="1"/>
        <v>8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32</v>
      </c>
      <c r="F25" s="92">
        <v>29</v>
      </c>
      <c r="G25" s="92"/>
      <c r="H25" s="92">
        <v>30</v>
      </c>
      <c r="I25" s="92">
        <v>25</v>
      </c>
      <c r="J25" s="92">
        <v>2</v>
      </c>
      <c r="K25" s="92"/>
      <c r="L25" s="104">
        <f t="shared" si="1"/>
        <v>3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291</v>
      </c>
      <c r="F27" s="92">
        <v>252</v>
      </c>
      <c r="G27" s="92"/>
      <c r="H27" s="92">
        <v>267</v>
      </c>
      <c r="I27" s="92">
        <v>250</v>
      </c>
      <c r="J27" s="92">
        <v>24</v>
      </c>
      <c r="K27" s="92">
        <v>1</v>
      </c>
      <c r="L27" s="104">
        <f t="shared" si="1"/>
        <v>39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423</v>
      </c>
      <c r="F28" s="92">
        <v>252</v>
      </c>
      <c r="G28" s="92">
        <v>1</v>
      </c>
      <c r="H28" s="92">
        <v>304</v>
      </c>
      <c r="I28" s="92">
        <v>269</v>
      </c>
      <c r="J28" s="92">
        <v>119</v>
      </c>
      <c r="K28" s="92">
        <v>8</v>
      </c>
      <c r="L28" s="104">
        <f t="shared" si="1"/>
        <v>171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29</v>
      </c>
      <c r="F29" s="92">
        <v>26</v>
      </c>
      <c r="G29" s="92"/>
      <c r="H29" s="92">
        <v>28</v>
      </c>
      <c r="I29" s="92">
        <v>22</v>
      </c>
      <c r="J29" s="92">
        <v>1</v>
      </c>
      <c r="K29" s="92"/>
      <c r="L29" s="104">
        <f t="shared" si="1"/>
        <v>3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33</v>
      </c>
      <c r="F30" s="92">
        <v>22</v>
      </c>
      <c r="G30" s="92"/>
      <c r="H30" s="92">
        <v>32</v>
      </c>
      <c r="I30" s="92">
        <v>30</v>
      </c>
      <c r="J30" s="92">
        <v>1</v>
      </c>
      <c r="K30" s="92"/>
      <c r="L30" s="104">
        <f t="shared" si="1"/>
        <v>11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>
        <v>1</v>
      </c>
      <c r="I31" s="92">
        <v>1</v>
      </c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4</v>
      </c>
      <c r="F35" s="92">
        <v>4</v>
      </c>
      <c r="G35" s="92"/>
      <c r="H35" s="92">
        <v>2</v>
      </c>
      <c r="I35" s="92">
        <v>1</v>
      </c>
      <c r="J35" s="92">
        <v>2</v>
      </c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54</v>
      </c>
      <c r="F36" s="92">
        <v>46</v>
      </c>
      <c r="G36" s="92"/>
      <c r="H36" s="92">
        <v>49</v>
      </c>
      <c r="I36" s="92">
        <v>42</v>
      </c>
      <c r="J36" s="92">
        <v>5</v>
      </c>
      <c r="K36" s="92">
        <v>2</v>
      </c>
      <c r="L36" s="104">
        <f t="shared" si="1"/>
        <v>8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596</v>
      </c>
      <c r="F40" s="92">
        <v>396</v>
      </c>
      <c r="G40" s="92">
        <v>1</v>
      </c>
      <c r="H40" s="92">
        <v>442</v>
      </c>
      <c r="I40" s="92">
        <v>368</v>
      </c>
      <c r="J40" s="92">
        <v>154</v>
      </c>
      <c r="K40" s="92">
        <v>11</v>
      </c>
      <c r="L40" s="104">
        <f t="shared" si="1"/>
        <v>200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301</v>
      </c>
      <c r="F41" s="92">
        <v>280</v>
      </c>
      <c r="G41" s="92"/>
      <c r="H41" s="92">
        <v>259</v>
      </c>
      <c r="I41" s="92" t="s">
        <v>70</v>
      </c>
      <c r="J41" s="92">
        <v>42</v>
      </c>
      <c r="K41" s="92">
        <v>1</v>
      </c>
      <c r="L41" s="104">
        <f t="shared" si="1"/>
        <v>21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5</v>
      </c>
      <c r="F42" s="92">
        <v>5</v>
      </c>
      <c r="G42" s="92"/>
      <c r="H42" s="92">
        <v>4</v>
      </c>
      <c r="I42" s="92" t="s">
        <v>70</v>
      </c>
      <c r="J42" s="92">
        <v>1</v>
      </c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</v>
      </c>
      <c r="F43" s="92">
        <v>1</v>
      </c>
      <c r="G43" s="92"/>
      <c r="H43" s="92">
        <v>1</v>
      </c>
      <c r="I43" s="92">
        <v>1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>
        <v>1</v>
      </c>
      <c r="F44" s="92">
        <v>1</v>
      </c>
      <c r="G44" s="92"/>
      <c r="H44" s="92">
        <v>1</v>
      </c>
      <c r="I44" s="92">
        <v>1</v>
      </c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303</v>
      </c>
      <c r="F45" s="92">
        <f>F41+F43+F44</f>
        <v>282</v>
      </c>
      <c r="G45" s="92">
        <f>G41+G43+G44</f>
        <v>0</v>
      </c>
      <c r="H45" s="92">
        <f>H41+H43+H44</f>
        <v>261</v>
      </c>
      <c r="I45" s="92">
        <f>I43+I44</f>
        <v>2</v>
      </c>
      <c r="J45" s="92">
        <f>J41+J43+J44</f>
        <v>42</v>
      </c>
      <c r="K45" s="92">
        <f>K41+K43+K44</f>
        <v>1</v>
      </c>
      <c r="L45" s="104">
        <f t="shared" si="1"/>
        <v>21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1549</v>
      </c>
      <c r="F46" s="92">
        <f t="shared" si="3"/>
        <v>1198</v>
      </c>
      <c r="G46" s="92">
        <f t="shared" si="3"/>
        <v>3</v>
      </c>
      <c r="H46" s="92">
        <f t="shared" si="3"/>
        <v>1200</v>
      </c>
      <c r="I46" s="92">
        <f t="shared" si="3"/>
        <v>712</v>
      </c>
      <c r="J46" s="92">
        <f t="shared" si="3"/>
        <v>349</v>
      </c>
      <c r="K46" s="92">
        <f t="shared" si="3"/>
        <v>37</v>
      </c>
      <c r="L46" s="104">
        <f t="shared" si="1"/>
        <v>351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44:C4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Новосанжарський районний суд Полтавської області, 
Початок періоду: 01.01.2019, Кінець періоду: 30.06.2019&amp;L07349B84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5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5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107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3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25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20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22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3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1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6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69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13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16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3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105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17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11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1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1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>
        <v>1</v>
      </c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40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10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5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5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7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5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2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Новосанжарський районний суд Полтавської області, 
Початок періоду: 01.01.2019, Кінець періоду: 30.06.2019&amp;L07349B84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108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79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21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29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1</v>
      </c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3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204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29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4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3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20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4</v>
      </c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1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44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451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145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2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1197976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1162598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</v>
      </c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45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/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420</v>
      </c>
      <c r="F55" s="92">
        <v>53</v>
      </c>
      <c r="G55" s="92">
        <v>7</v>
      </c>
      <c r="H55" s="92">
        <v>1</v>
      </c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11</v>
      </c>
      <c r="F56" s="92">
        <v>5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318</v>
      </c>
      <c r="F57" s="92">
        <v>113</v>
      </c>
      <c r="G57" s="92">
        <v>11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258</v>
      </c>
      <c r="F58" s="92">
        <v>3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218</v>
      </c>
      <c r="G62" s="207">
        <v>830025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/>
      <c r="G63" s="208"/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12</v>
      </c>
      <c r="G64" s="208">
        <v>23724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89</v>
      </c>
      <c r="G65" s="207">
        <v>38542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Новосанжарський районний суд Полтавської області, 
Початок періоду: 01.01.2019, Кінець періоду: 30.06.2019&amp;L07349B84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10.601719197707736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17.241379310344829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7.1428571428571432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2.3809523809523809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100.1669449081803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600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774.5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51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36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69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86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16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Новосанжарський районний суд Полтавської області, 
Початок періоду: 01.01.2019, Кінець періоду: 30.06.2019&amp;L07349B84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2020-11-30T11:03:23Z</dcterms:created>
  <dcterms:modified xsi:type="dcterms:W3CDTF">2020-11-30T11:03:24Z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07349B84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